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90" windowWidth="22935" windowHeight="9480"/>
  </bookViews>
  <sheets>
    <sheet name="2019" sheetId="2" r:id="rId1"/>
  </sheets>
  <definedNames>
    <definedName name="_xlnm.Print_Titles" localSheetId="0">'2019'!$6:$7</definedName>
  </definedNames>
  <calcPr calcId="125725"/>
</workbook>
</file>

<file path=xl/calcChain.xml><?xml version="1.0" encoding="utf-8"?>
<calcChain xmlns="http://schemas.openxmlformats.org/spreadsheetml/2006/main">
  <c r="G50" i="2"/>
  <c r="H50"/>
  <c r="I50"/>
  <c r="J50"/>
  <c r="K50"/>
  <c r="F50"/>
  <c r="E67"/>
  <c r="E68"/>
  <c r="G67"/>
  <c r="H67"/>
  <c r="I67"/>
  <c r="J67"/>
  <c r="F67"/>
  <c r="K67"/>
  <c r="F15"/>
  <c r="G15"/>
  <c r="H15"/>
  <c r="I15"/>
  <c r="J15"/>
  <c r="K15"/>
  <c r="F64"/>
  <c r="F63" s="1"/>
  <c r="H49"/>
  <c r="H56"/>
  <c r="G49"/>
  <c r="I49"/>
  <c r="J49"/>
  <c r="J48" s="1"/>
  <c r="K49"/>
  <c r="E65"/>
  <c r="J64"/>
  <c r="K64"/>
  <c r="I64"/>
  <c r="H74"/>
  <c r="H64"/>
  <c r="G51"/>
  <c r="H51"/>
  <c r="K34"/>
  <c r="G34"/>
  <c r="H34"/>
  <c r="I34"/>
  <c r="J34"/>
  <c r="F34"/>
  <c r="H33"/>
  <c r="F14"/>
  <c r="G14"/>
  <c r="H14"/>
  <c r="I14"/>
  <c r="J14"/>
  <c r="K14"/>
  <c r="H37"/>
  <c r="K48" l="1"/>
  <c r="E15"/>
  <c r="I48"/>
  <c r="F13"/>
  <c r="E34"/>
  <c r="E14"/>
  <c r="E37" l="1"/>
  <c r="E38"/>
  <c r="E39"/>
  <c r="I26"/>
  <c r="J26"/>
  <c r="K26"/>
  <c r="E27"/>
  <c r="E28"/>
  <c r="K29"/>
  <c r="J8"/>
  <c r="F11"/>
  <c r="E11" s="1"/>
  <c r="H48"/>
  <c r="E75"/>
  <c r="E74" s="1"/>
  <c r="F54"/>
  <c r="E54" s="1"/>
  <c r="G62"/>
  <c r="E72"/>
  <c r="G71"/>
  <c r="H71"/>
  <c r="I71"/>
  <c r="J71"/>
  <c r="K71"/>
  <c r="F71"/>
  <c r="E70"/>
  <c r="K69"/>
  <c r="E69" s="1"/>
  <c r="E66"/>
  <c r="G64"/>
  <c r="F49"/>
  <c r="E49" s="1"/>
  <c r="E60"/>
  <c r="E61"/>
  <c r="G59"/>
  <c r="H59"/>
  <c r="I59"/>
  <c r="J59"/>
  <c r="K59"/>
  <c r="F59"/>
  <c r="E55"/>
  <c r="E57"/>
  <c r="E58"/>
  <c r="I56"/>
  <c r="F56"/>
  <c r="E53"/>
  <c r="E52"/>
  <c r="E44"/>
  <c r="E46"/>
  <c r="E36"/>
  <c r="E41"/>
  <c r="E42"/>
  <c r="G33"/>
  <c r="I33"/>
  <c r="J33"/>
  <c r="K33"/>
  <c r="K9" s="1"/>
  <c r="F33"/>
  <c r="K40"/>
  <c r="E40" s="1"/>
  <c r="K45"/>
  <c r="E45" s="1"/>
  <c r="K43"/>
  <c r="E43" s="1"/>
  <c r="G35"/>
  <c r="F35"/>
  <c r="E21"/>
  <c r="H19"/>
  <c r="I19"/>
  <c r="F19"/>
  <c r="E30"/>
  <c r="E29" s="1"/>
  <c r="E18"/>
  <c r="E17"/>
  <c r="E20"/>
  <c r="E25"/>
  <c r="E24" s="1"/>
  <c r="E23"/>
  <c r="E22" s="1"/>
  <c r="K24"/>
  <c r="K22"/>
  <c r="G16"/>
  <c r="F16"/>
  <c r="E56" l="1"/>
  <c r="E33"/>
  <c r="G10"/>
  <c r="E26"/>
  <c r="G48"/>
  <c r="J13"/>
  <c r="E50"/>
  <c r="F48"/>
  <c r="E71"/>
  <c r="K10"/>
  <c r="K8" s="1"/>
  <c r="F10"/>
  <c r="F32"/>
  <c r="H10"/>
  <c r="H8" s="1"/>
  <c r="G13"/>
  <c r="E35"/>
  <c r="F9"/>
  <c r="I10"/>
  <c r="I8" s="1"/>
  <c r="K13"/>
  <c r="G32"/>
  <c r="G9"/>
  <c r="E63"/>
  <c r="F62"/>
  <c r="E62" s="1"/>
  <c r="E51"/>
  <c r="E64"/>
  <c r="E19"/>
  <c r="E59"/>
  <c r="I32"/>
  <c r="J32"/>
  <c r="K32"/>
  <c r="H32"/>
  <c r="H13"/>
  <c r="I13"/>
  <c r="E16"/>
  <c r="E32" l="1"/>
  <c r="G8"/>
  <c r="E48"/>
  <c r="E10"/>
  <c r="F8"/>
  <c r="E9"/>
  <c r="E13"/>
  <c r="E8" l="1"/>
</calcChain>
</file>

<file path=xl/sharedStrings.xml><?xml version="1.0" encoding="utf-8"?>
<sst xmlns="http://schemas.openxmlformats.org/spreadsheetml/2006/main" count="99" uniqueCount="54">
  <si>
    <t>наличие ПСД, госэкспертизы</t>
  </si>
  <si>
    <t>ВСЕГО</t>
  </si>
  <si>
    <t>Наименование мероприятия</t>
  </si>
  <si>
    <t>Сроки реализации</t>
  </si>
  <si>
    <t>2022-2026</t>
  </si>
  <si>
    <t>Объемы капитальных вложений по годам, млн.руб.</t>
  </si>
  <si>
    <t>№ строки</t>
  </si>
  <si>
    <t>ВСЕГО по Программе, в том числе:</t>
  </si>
  <si>
    <t>областной бюджет</t>
  </si>
  <si>
    <t>местный бюджет</t>
  </si>
  <si>
    <t>внебюджетные средства</t>
  </si>
  <si>
    <t>Реконструкция общеобразовательного учреждения в Центральном районе</t>
  </si>
  <si>
    <t>Капитальный ремонт здания МБУК "ТМДК", г.Новоуральск, ул. Строителей, 13</t>
  </si>
  <si>
    <t>Реконструкция Центрального стадиона</t>
  </si>
  <si>
    <t>4. Прочие объекты социальной инфраструктуры</t>
  </si>
  <si>
    <t>2025-2026</t>
  </si>
  <si>
    <t>2017-2020</t>
  </si>
  <si>
    <t>2016-2017</t>
  </si>
  <si>
    <t>Всего по направлению Образование, в т.ч.:</t>
  </si>
  <si>
    <t>Всего по направлению Культура, в т.ч.:</t>
  </si>
  <si>
    <t>2017-2026</t>
  </si>
  <si>
    <t>2017-2018</t>
  </si>
  <si>
    <t>Всего по направлению Физическая культура и спорт, в т.ч.:</t>
  </si>
  <si>
    <t>2018-2019</t>
  </si>
  <si>
    <t>Капитальные вложения в объекты социальной инфраструктуры Новоуральского городского округа</t>
  </si>
  <si>
    <t>2023-2025</t>
  </si>
  <si>
    <t>2024-2026</t>
  </si>
  <si>
    <t>Строительство складского помещения и теплого гаража в загородном филиале МАУ ДО "ЦВР"</t>
  </si>
  <si>
    <t>2020-2022</t>
  </si>
  <si>
    <t>Строительство музейно-выставочного центра, г.Новоуральск, ул.Л.Толстого, 2 А</t>
  </si>
  <si>
    <t>Строительство 2-ой очереди школы (спортивный зал, столовая) в с.Тарасково, ул.Ленина, 30</t>
  </si>
  <si>
    <t>Развитие базы загородного филиала МАУ ДО "ЦВР"</t>
  </si>
  <si>
    <t>Капитальный ремонт здания мастерских корпуса МБУК "Новоуральский театр кукол", г.Новоуральск, ул.Ленина, 90а</t>
  </si>
  <si>
    <t>Строительство спортивной базы на горнолыжном комплексе "Висячий камень"</t>
  </si>
  <si>
    <t>Строительство плавательного бассейна, г.Новоуральск, район ул.Ленина, 158</t>
  </si>
  <si>
    <t xml:space="preserve">Реконструкция здания городской общественной бани под Дом ритуальных услуг, г.Новоуральск, ул. Фурманова, 32А </t>
  </si>
  <si>
    <t>1. Образование                                                                                                                                                                                                                         (ответственный исполнитель - Управление образования Администрации Новоуральского гродского округа)</t>
  </si>
  <si>
    <t>2. Культура                                                                                                                                                                                                                             (ответственный исполнитель - Отдел культуры Администрации Новоуральского городского округа)</t>
  </si>
  <si>
    <t>3. Физическая культура и спорт                                                                                                                                                                                     (ответственный исполнитель - Комитет по делам молодежи, семьи, спорту и социальным программам                                                                      Администрации Новоуральского городского округа)</t>
  </si>
  <si>
    <t>Реконструкция детского сада-ясли, г.Новоуральск, ул.Ленина, 24</t>
  </si>
  <si>
    <t>Строительство школы в д.Починок, ул.Ленина, 19А, корпус 2</t>
  </si>
  <si>
    <t>Строительство здания научно-технического образовательного молодежного центра, г.Новоуральск, ул.Корнилова</t>
  </si>
  <si>
    <t>Строительство парковых зон: парк культуры и отдыха им. Бажова; парк за МАУК ДК "Новоуральский" - филиал № 4 ДК "УЭХК", включая ПИР</t>
  </si>
  <si>
    <t>Строительство спортивной базы (1 этап), г.Новоуральск, ул.Фурманова, 30А</t>
  </si>
  <si>
    <t>Строительство административно-бытового корпуса и трибун МАУ ДО "ДЮСШ № 2", г.Новоуральск, ул.Свердлова, 1б</t>
  </si>
  <si>
    <t>Строительство физкультурно-оздоровительного комплекса, г.Новоуральск, бульвар ак. Кикоина</t>
  </si>
  <si>
    <t>Реконструкция стадиона МАУ ДО "ДЮСШ № 4" с учетом восстановления подпорной стенки</t>
  </si>
  <si>
    <t>2024-2025</t>
  </si>
  <si>
    <t>Строительство открытого хоккейного корта, г.Новоуральск, ул.Фурманова</t>
  </si>
  <si>
    <t>Реконструкция ФСК "Солнечный", г.Новоуральск, ул.Строителей, 23а</t>
  </si>
  <si>
    <t>Приложение № 3</t>
  </si>
  <si>
    <t>к решению Думы НГО</t>
  </si>
  <si>
    <t>Таблица 19</t>
  </si>
  <si>
    <t>от 27.05.2020 № 36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</si>
</sst>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000000000\ _₽_-;\-* #,##0.0000000000\ _₽_-;_-* &quot;-&quot;??????????\ _₽_-;_-@_-"/>
    <numFmt numFmtId="166" formatCode="_-* #,##0.0\ _₽_-;\-* #,##0.0\ _₽_-;_-* &quot;-&quot;?\ _₽_-;_-@_-"/>
  </numFmts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64" fontId="1" fillId="0" borderId="0" xfId="0" applyNumberFormat="1" applyFont="1" applyBorder="1"/>
    <xf numFmtId="0" fontId="1" fillId="2" borderId="0" xfId="0" applyFont="1" applyFill="1" applyBorder="1"/>
    <xf numFmtId="0" fontId="1" fillId="0" borderId="1" xfId="0" applyFont="1" applyBorder="1"/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/>
    <xf numFmtId="1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center" vertical="center"/>
    </xf>
    <xf numFmtId="166" fontId="1" fillId="2" borderId="0" xfId="0" applyNumberFormat="1" applyFont="1" applyFill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2" borderId="0" xfId="0" applyFont="1" applyFill="1" applyBorder="1" applyAlignment="1">
      <alignment horizontal="center" vertical="center"/>
    </xf>
    <xf numFmtId="166" fontId="3" fillId="2" borderId="0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7"/>
  <sheetViews>
    <sheetView tabSelected="1" workbookViewId="0">
      <selection activeCell="I10" sqref="I10"/>
    </sheetView>
  </sheetViews>
  <sheetFormatPr defaultColWidth="8.85546875" defaultRowHeight="18.75"/>
  <cols>
    <col min="1" max="1" width="7.5703125" style="1" customWidth="1"/>
    <col min="2" max="2" width="47.42578125" style="1" customWidth="1"/>
    <col min="3" max="3" width="34.42578125" style="1" hidden="1" customWidth="1"/>
    <col min="4" max="4" width="12.5703125" style="1" customWidth="1"/>
    <col min="5" max="5" width="11.140625" style="1" customWidth="1"/>
    <col min="6" max="6" width="10" style="30" customWidth="1"/>
    <col min="7" max="7" width="10.42578125" style="1" customWidth="1"/>
    <col min="8" max="8" width="10" style="30" customWidth="1"/>
    <col min="9" max="10" width="10.42578125" style="1" customWidth="1"/>
    <col min="11" max="11" width="11" style="1" customWidth="1"/>
    <col min="12" max="12" width="9.140625" style="1" bestFit="1" customWidth="1"/>
    <col min="13" max="13" width="8.85546875" style="1"/>
    <col min="14" max="14" width="9.140625" style="1" bestFit="1" customWidth="1"/>
    <col min="15" max="16384" width="8.85546875" style="1"/>
  </cols>
  <sheetData>
    <row r="1" spans="1:14" ht="18.75" customHeight="1">
      <c r="A1" s="5"/>
      <c r="B1" s="5"/>
      <c r="C1" s="5"/>
      <c r="D1" s="5"/>
      <c r="E1" s="5"/>
      <c r="F1" s="31"/>
      <c r="G1" s="5"/>
      <c r="H1" s="37" t="s">
        <v>50</v>
      </c>
      <c r="I1" s="37"/>
      <c r="J1" s="37"/>
      <c r="K1" s="37"/>
    </row>
    <row r="2" spans="1:14" ht="18.75" customHeight="1">
      <c r="A2" s="5"/>
      <c r="B2" s="5"/>
      <c r="C2" s="5"/>
      <c r="D2" s="5"/>
      <c r="E2" s="5"/>
      <c r="F2" s="31"/>
      <c r="G2" s="5"/>
      <c r="H2" s="38" t="s">
        <v>51</v>
      </c>
      <c r="I2" s="38"/>
      <c r="J2" s="38"/>
      <c r="K2" s="38"/>
    </row>
    <row r="3" spans="1:14" ht="18.75" customHeight="1">
      <c r="A3" s="5"/>
      <c r="B3" s="5"/>
      <c r="C3" s="5"/>
      <c r="D3" s="5"/>
      <c r="E3" s="5"/>
      <c r="F3" s="31"/>
      <c r="G3" s="5"/>
      <c r="H3" s="37" t="s">
        <v>53</v>
      </c>
      <c r="I3" s="37"/>
      <c r="J3" s="37"/>
      <c r="K3" s="37"/>
    </row>
    <row r="4" spans="1:14" ht="29.25" customHeight="1">
      <c r="A4" s="42" t="s">
        <v>52</v>
      </c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4" ht="29.25" customHeight="1">
      <c r="A5" s="43" t="s">
        <v>24</v>
      </c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14" ht="32.25" customHeight="1">
      <c r="A6" s="27" t="s">
        <v>6</v>
      </c>
      <c r="B6" s="27" t="s">
        <v>2</v>
      </c>
      <c r="C6" s="19"/>
      <c r="D6" s="27" t="s">
        <v>3</v>
      </c>
      <c r="E6" s="44" t="s">
        <v>5</v>
      </c>
      <c r="F6" s="45"/>
      <c r="G6" s="45"/>
      <c r="H6" s="45"/>
      <c r="I6" s="45"/>
      <c r="J6" s="45"/>
      <c r="K6" s="46"/>
    </row>
    <row r="7" spans="1:14" s="36" customFormat="1" ht="21.75" customHeight="1">
      <c r="A7" s="33"/>
      <c r="B7" s="33"/>
      <c r="C7" s="33" t="s">
        <v>0</v>
      </c>
      <c r="D7" s="33"/>
      <c r="E7" s="34" t="s">
        <v>1</v>
      </c>
      <c r="F7" s="34">
        <v>2017</v>
      </c>
      <c r="G7" s="33">
        <v>2018</v>
      </c>
      <c r="H7" s="34">
        <v>2019</v>
      </c>
      <c r="I7" s="33">
        <v>2020</v>
      </c>
      <c r="J7" s="33">
        <v>2021</v>
      </c>
      <c r="K7" s="35" t="s">
        <v>4</v>
      </c>
    </row>
    <row r="8" spans="1:14" ht="21.75" customHeight="1">
      <c r="A8" s="23">
        <v>1</v>
      </c>
      <c r="B8" s="7" t="s">
        <v>7</v>
      </c>
      <c r="C8" s="8"/>
      <c r="D8" s="22" t="s">
        <v>20</v>
      </c>
      <c r="E8" s="9">
        <f>E9+E10+E11</f>
        <v>2403.5</v>
      </c>
      <c r="F8" s="28">
        <f>F9+F10+F11</f>
        <v>79.3</v>
      </c>
      <c r="G8" s="9">
        <f t="shared" ref="G8:K8" si="0">G9+G10+G11</f>
        <v>184.8</v>
      </c>
      <c r="H8" s="28">
        <f t="shared" si="0"/>
        <v>109.9</v>
      </c>
      <c r="I8" s="9">
        <f t="shared" si="0"/>
        <v>162.19999999999999</v>
      </c>
      <c r="J8" s="9">
        <f t="shared" si="0"/>
        <v>0</v>
      </c>
      <c r="K8" s="9">
        <f t="shared" si="0"/>
        <v>1867.3000000000002</v>
      </c>
    </row>
    <row r="9" spans="1:14" ht="18.75" customHeight="1">
      <c r="A9" s="23">
        <v>2</v>
      </c>
      <c r="B9" s="7" t="s">
        <v>8</v>
      </c>
      <c r="C9" s="8"/>
      <c r="D9" s="22"/>
      <c r="E9" s="9">
        <f>F9+G9+H9+I9+J9+K9</f>
        <v>533.1</v>
      </c>
      <c r="F9" s="28">
        <f>F14+F33+F49</f>
        <v>29.2</v>
      </c>
      <c r="G9" s="9">
        <f>G14+G33+G49</f>
        <v>55.7</v>
      </c>
      <c r="H9" s="28">
        <v>0</v>
      </c>
      <c r="I9" s="10">
        <v>0</v>
      </c>
      <c r="J9" s="10">
        <v>0</v>
      </c>
      <c r="K9" s="9">
        <f>K14+K33+K49</f>
        <v>448.2</v>
      </c>
    </row>
    <row r="10" spans="1:14" ht="18.75" customHeight="1">
      <c r="A10" s="23">
        <v>3</v>
      </c>
      <c r="B10" s="11" t="s">
        <v>9</v>
      </c>
      <c r="C10" s="8"/>
      <c r="D10" s="22"/>
      <c r="E10" s="9">
        <f t="shared" ref="E10:E11" si="1">F10+G10+H10+I10+J10+K10</f>
        <v>1870.4</v>
      </c>
      <c r="F10" s="28">
        <f>F15+F34+F50</f>
        <v>50.1</v>
      </c>
      <c r="G10" s="9">
        <f>G15+G34+G50</f>
        <v>129.1</v>
      </c>
      <c r="H10" s="28">
        <f>H15+H34+H50</f>
        <v>109.9</v>
      </c>
      <c r="I10" s="9">
        <f>I15+I34+I50</f>
        <v>162.19999999999999</v>
      </c>
      <c r="J10" s="10">
        <v>0</v>
      </c>
      <c r="K10" s="9">
        <f>K15+K34+K50</f>
        <v>1419.1000000000001</v>
      </c>
    </row>
    <row r="11" spans="1:14" ht="18.75" customHeight="1">
      <c r="A11" s="23">
        <v>4</v>
      </c>
      <c r="B11" s="11" t="s">
        <v>10</v>
      </c>
      <c r="C11" s="8"/>
      <c r="D11" s="22"/>
      <c r="E11" s="9">
        <f t="shared" si="1"/>
        <v>0</v>
      </c>
      <c r="F11" s="28">
        <f>F75</f>
        <v>0</v>
      </c>
      <c r="G11" s="10">
        <v>0</v>
      </c>
      <c r="H11" s="28">
        <v>0</v>
      </c>
      <c r="I11" s="10">
        <v>0</v>
      </c>
      <c r="J11" s="10">
        <v>0</v>
      </c>
      <c r="K11" s="10">
        <v>0</v>
      </c>
    </row>
    <row r="12" spans="1:14" ht="33.75" customHeight="1">
      <c r="A12" s="23">
        <v>5</v>
      </c>
      <c r="B12" s="39" t="s">
        <v>36</v>
      </c>
      <c r="C12" s="40"/>
      <c r="D12" s="40"/>
      <c r="E12" s="40"/>
      <c r="F12" s="40"/>
      <c r="G12" s="40"/>
      <c r="H12" s="40"/>
      <c r="I12" s="40"/>
      <c r="J12" s="40"/>
      <c r="K12" s="41"/>
    </row>
    <row r="13" spans="1:14" ht="22.7" customHeight="1">
      <c r="A13" s="23">
        <v>6</v>
      </c>
      <c r="B13" s="11" t="s">
        <v>18</v>
      </c>
      <c r="C13" s="21"/>
      <c r="D13" s="25" t="s">
        <v>20</v>
      </c>
      <c r="E13" s="9">
        <f>E14+E15</f>
        <v>1490.3000000000002</v>
      </c>
      <c r="F13" s="28">
        <f>F14+F15</f>
        <v>26.3</v>
      </c>
      <c r="G13" s="9">
        <f t="shared" ref="G13:K13" si="2">G14+G15</f>
        <v>61.7</v>
      </c>
      <c r="H13" s="28">
        <f t="shared" si="2"/>
        <v>48.2</v>
      </c>
      <c r="I13" s="9">
        <f t="shared" si="2"/>
        <v>67.7</v>
      </c>
      <c r="J13" s="9">
        <f t="shared" si="2"/>
        <v>70</v>
      </c>
      <c r="K13" s="9">
        <f t="shared" si="2"/>
        <v>1216.4000000000001</v>
      </c>
      <c r="N13" s="4"/>
    </row>
    <row r="14" spans="1:14" ht="19.5" customHeight="1">
      <c r="A14" s="23">
        <v>7</v>
      </c>
      <c r="B14" s="12" t="s">
        <v>8</v>
      </c>
      <c r="C14" s="21"/>
      <c r="D14" s="25"/>
      <c r="E14" s="9">
        <f>SUM(F14:K14)</f>
        <v>40.4</v>
      </c>
      <c r="F14" s="29">
        <f>F20+F17+F27</f>
        <v>26.3</v>
      </c>
      <c r="G14" s="22">
        <f t="shared" ref="G14:K14" si="3">G20+G17+G27</f>
        <v>8.1</v>
      </c>
      <c r="H14" s="29">
        <f t="shared" si="3"/>
        <v>0</v>
      </c>
      <c r="I14" s="22">
        <f t="shared" si="3"/>
        <v>6</v>
      </c>
      <c r="J14" s="13">
        <f t="shared" si="3"/>
        <v>0</v>
      </c>
      <c r="K14" s="13">
        <f t="shared" si="3"/>
        <v>0</v>
      </c>
    </row>
    <row r="15" spans="1:14" ht="18.75" customHeight="1">
      <c r="A15" s="23">
        <v>8</v>
      </c>
      <c r="B15" s="12" t="s">
        <v>9</v>
      </c>
      <c r="C15" s="21"/>
      <c r="D15" s="25"/>
      <c r="E15" s="9">
        <f>SUM(F15:K15)</f>
        <v>1449.9</v>
      </c>
      <c r="F15" s="29">
        <f>F18+F21+F23+F25+F28+F30</f>
        <v>0</v>
      </c>
      <c r="G15" s="22">
        <f t="shared" ref="G15:K15" si="4">G18+G21+G23+G25+G28+G30</f>
        <v>53.6</v>
      </c>
      <c r="H15" s="29">
        <f t="shared" si="4"/>
        <v>48.2</v>
      </c>
      <c r="I15" s="22">
        <f t="shared" si="4"/>
        <v>61.7</v>
      </c>
      <c r="J15" s="22">
        <f t="shared" si="4"/>
        <v>70</v>
      </c>
      <c r="K15" s="22">
        <f t="shared" si="4"/>
        <v>1216.4000000000001</v>
      </c>
    </row>
    <row r="16" spans="1:14" ht="54.75" customHeight="1">
      <c r="A16" s="23">
        <v>9</v>
      </c>
      <c r="B16" s="12" t="s">
        <v>30</v>
      </c>
      <c r="C16" s="8"/>
      <c r="D16" s="22" t="s">
        <v>17</v>
      </c>
      <c r="E16" s="9">
        <f>E17+E18</f>
        <v>85.7</v>
      </c>
      <c r="F16" s="29">
        <f>F17+F18</f>
        <v>24</v>
      </c>
      <c r="G16" s="22">
        <f>G17+G18</f>
        <v>61.7</v>
      </c>
      <c r="H16" s="29">
        <v>0</v>
      </c>
      <c r="I16" s="13">
        <v>0</v>
      </c>
      <c r="J16" s="13">
        <v>0</v>
      </c>
      <c r="K16" s="13">
        <v>0</v>
      </c>
    </row>
    <row r="17" spans="1:11" ht="18.75" customHeight="1">
      <c r="A17" s="23">
        <v>10</v>
      </c>
      <c r="B17" s="12" t="s">
        <v>8</v>
      </c>
      <c r="C17" s="8"/>
      <c r="D17" s="22"/>
      <c r="E17" s="9">
        <f>F17+G17+H17+I17+J17+K17</f>
        <v>32.1</v>
      </c>
      <c r="F17" s="29">
        <v>24</v>
      </c>
      <c r="G17" s="22">
        <v>8.1</v>
      </c>
      <c r="H17" s="29">
        <v>0</v>
      </c>
      <c r="I17" s="13">
        <v>0</v>
      </c>
      <c r="J17" s="13">
        <v>0</v>
      </c>
      <c r="K17" s="13">
        <v>0</v>
      </c>
    </row>
    <row r="18" spans="1:11" ht="18" customHeight="1">
      <c r="A18" s="23">
        <v>11</v>
      </c>
      <c r="B18" s="12" t="s">
        <v>9</v>
      </c>
      <c r="C18" s="8"/>
      <c r="D18" s="22"/>
      <c r="E18" s="9">
        <f>F18+G18+H18+I18+J18+K18</f>
        <v>53.6</v>
      </c>
      <c r="F18" s="29">
        <v>0</v>
      </c>
      <c r="G18" s="22">
        <v>53.6</v>
      </c>
      <c r="H18" s="29">
        <v>0</v>
      </c>
      <c r="I18" s="13">
        <v>0</v>
      </c>
      <c r="J18" s="13">
        <v>0</v>
      </c>
      <c r="K18" s="13">
        <v>0</v>
      </c>
    </row>
    <row r="19" spans="1:11" ht="32.25" customHeight="1">
      <c r="A19" s="23">
        <v>12</v>
      </c>
      <c r="B19" s="14" t="s">
        <v>40</v>
      </c>
      <c r="C19" s="8"/>
      <c r="D19" s="22" t="s">
        <v>16</v>
      </c>
      <c r="E19" s="9">
        <f>E20+E21</f>
        <v>112.2</v>
      </c>
      <c r="F19" s="29">
        <f>F20+F21</f>
        <v>2.2999999999999998</v>
      </c>
      <c r="G19" s="13">
        <v>0</v>
      </c>
      <c r="H19" s="29">
        <f t="shared" ref="H19:I19" si="5">H20+H21</f>
        <v>48.2</v>
      </c>
      <c r="I19" s="22">
        <f t="shared" si="5"/>
        <v>61.7</v>
      </c>
      <c r="J19" s="13">
        <v>0</v>
      </c>
      <c r="K19" s="13">
        <v>0</v>
      </c>
    </row>
    <row r="20" spans="1:11" ht="18" customHeight="1">
      <c r="A20" s="23">
        <v>13</v>
      </c>
      <c r="B20" s="12" t="s">
        <v>8</v>
      </c>
      <c r="C20" s="8"/>
      <c r="D20" s="22"/>
      <c r="E20" s="9">
        <f>F20+G20+H20+I20+J20+K20</f>
        <v>2.2999999999999998</v>
      </c>
      <c r="F20" s="29">
        <v>2.2999999999999998</v>
      </c>
      <c r="G20" s="13">
        <v>0</v>
      </c>
      <c r="H20" s="29">
        <v>0</v>
      </c>
      <c r="I20" s="13">
        <v>0</v>
      </c>
      <c r="J20" s="13">
        <v>0</v>
      </c>
      <c r="K20" s="13">
        <v>0</v>
      </c>
    </row>
    <row r="21" spans="1:11" ht="18" customHeight="1">
      <c r="A21" s="23">
        <v>14</v>
      </c>
      <c r="B21" s="12" t="s">
        <v>9</v>
      </c>
      <c r="C21" s="8"/>
      <c r="D21" s="22"/>
      <c r="E21" s="9">
        <f>F21+G21+H21+I21+J21+K21</f>
        <v>109.9</v>
      </c>
      <c r="F21" s="29">
        <v>0</v>
      </c>
      <c r="G21" s="13">
        <v>0</v>
      </c>
      <c r="H21" s="29">
        <v>48.2</v>
      </c>
      <c r="I21" s="22">
        <v>61.7</v>
      </c>
      <c r="J21" s="13"/>
      <c r="K21" s="13"/>
    </row>
    <row r="22" spans="1:11" ht="34.5" customHeight="1">
      <c r="A22" s="23">
        <v>15</v>
      </c>
      <c r="B22" s="14" t="s">
        <v>39</v>
      </c>
      <c r="C22" s="8"/>
      <c r="D22" s="22" t="s">
        <v>25</v>
      </c>
      <c r="E22" s="9">
        <f>E23</f>
        <v>384</v>
      </c>
      <c r="F22" s="29">
        <v>0</v>
      </c>
      <c r="G22" s="13">
        <v>0</v>
      </c>
      <c r="H22" s="29">
        <v>0</v>
      </c>
      <c r="I22" s="13">
        <v>0</v>
      </c>
      <c r="J22" s="13">
        <v>0</v>
      </c>
      <c r="K22" s="22">
        <f>K23</f>
        <v>384</v>
      </c>
    </row>
    <row r="23" spans="1:11" ht="18.75" customHeight="1">
      <c r="A23" s="23">
        <v>16</v>
      </c>
      <c r="B23" s="14" t="s">
        <v>9</v>
      </c>
      <c r="C23" s="8"/>
      <c r="D23" s="22"/>
      <c r="E23" s="9">
        <f>F23+G23+H23+I23+J23+K23</f>
        <v>384</v>
      </c>
      <c r="F23" s="29">
        <v>0</v>
      </c>
      <c r="G23" s="13">
        <v>0</v>
      </c>
      <c r="H23" s="29">
        <v>0</v>
      </c>
      <c r="I23" s="13">
        <v>0</v>
      </c>
      <c r="J23" s="13">
        <v>0</v>
      </c>
      <c r="K23" s="22">
        <v>384</v>
      </c>
    </row>
    <row r="24" spans="1:11" ht="33" customHeight="1">
      <c r="A24" s="23">
        <v>17</v>
      </c>
      <c r="B24" s="14" t="s">
        <v>11</v>
      </c>
      <c r="C24" s="8"/>
      <c r="D24" s="22" t="s">
        <v>26</v>
      </c>
      <c r="E24" s="9">
        <f>E25</f>
        <v>668</v>
      </c>
      <c r="F24" s="29">
        <v>0</v>
      </c>
      <c r="G24" s="13">
        <v>0</v>
      </c>
      <c r="H24" s="29">
        <v>0</v>
      </c>
      <c r="I24" s="13">
        <v>0</v>
      </c>
      <c r="J24" s="13">
        <v>0</v>
      </c>
      <c r="K24" s="22">
        <f>K25</f>
        <v>668</v>
      </c>
    </row>
    <row r="25" spans="1:11" ht="18.75" customHeight="1">
      <c r="A25" s="23">
        <v>18</v>
      </c>
      <c r="B25" s="15" t="s">
        <v>9</v>
      </c>
      <c r="C25" s="8"/>
      <c r="D25" s="22"/>
      <c r="E25" s="9">
        <f>F25+G25+H25+I25+J25+K25</f>
        <v>668</v>
      </c>
      <c r="F25" s="29">
        <v>0</v>
      </c>
      <c r="G25" s="13">
        <v>0</v>
      </c>
      <c r="H25" s="29">
        <v>0</v>
      </c>
      <c r="I25" s="13">
        <v>0</v>
      </c>
      <c r="J25" s="13">
        <v>0</v>
      </c>
      <c r="K25" s="22">
        <v>668</v>
      </c>
    </row>
    <row r="26" spans="1:11" ht="31.5">
      <c r="A26" s="23">
        <v>19</v>
      </c>
      <c r="B26" s="12" t="s">
        <v>31</v>
      </c>
      <c r="C26" s="8"/>
      <c r="D26" s="22" t="s">
        <v>28</v>
      </c>
      <c r="E26" s="9">
        <f t="shared" ref="E26:E28" si="6">F26+G26+H26+I26+J26+K26</f>
        <v>160</v>
      </c>
      <c r="F26" s="29">
        <v>0</v>
      </c>
      <c r="G26" s="13">
        <v>0</v>
      </c>
      <c r="H26" s="29">
        <v>0</v>
      </c>
      <c r="I26" s="22">
        <f>I27+I28</f>
        <v>6</v>
      </c>
      <c r="J26" s="22">
        <f t="shared" ref="J26:K26" si="7">J27+J28</f>
        <v>70</v>
      </c>
      <c r="K26" s="22">
        <f t="shared" si="7"/>
        <v>84</v>
      </c>
    </row>
    <row r="27" spans="1:11">
      <c r="A27" s="23">
        <v>20</v>
      </c>
      <c r="B27" s="12" t="s">
        <v>8</v>
      </c>
      <c r="C27" s="8"/>
      <c r="D27" s="22"/>
      <c r="E27" s="9">
        <f t="shared" si="6"/>
        <v>6</v>
      </c>
      <c r="F27" s="29">
        <v>0</v>
      </c>
      <c r="G27" s="13">
        <v>0</v>
      </c>
      <c r="H27" s="29">
        <v>0</v>
      </c>
      <c r="I27" s="22">
        <v>6</v>
      </c>
      <c r="J27" s="13">
        <v>0</v>
      </c>
      <c r="K27" s="13">
        <v>0</v>
      </c>
    </row>
    <row r="28" spans="1:11" ht="18.75" customHeight="1">
      <c r="A28" s="23">
        <v>21</v>
      </c>
      <c r="B28" s="12" t="s">
        <v>9</v>
      </c>
      <c r="C28" s="8"/>
      <c r="D28" s="22"/>
      <c r="E28" s="9">
        <f t="shared" si="6"/>
        <v>154</v>
      </c>
      <c r="F28" s="29">
        <v>0</v>
      </c>
      <c r="G28" s="13">
        <v>0</v>
      </c>
      <c r="H28" s="29">
        <v>0</v>
      </c>
      <c r="I28" s="13">
        <v>0</v>
      </c>
      <c r="J28" s="22">
        <v>70</v>
      </c>
      <c r="K28" s="22">
        <v>84</v>
      </c>
    </row>
    <row r="29" spans="1:11" ht="51.75" customHeight="1">
      <c r="A29" s="23">
        <v>22</v>
      </c>
      <c r="B29" s="12" t="s">
        <v>27</v>
      </c>
      <c r="C29" s="8"/>
      <c r="D29" s="20" t="s">
        <v>26</v>
      </c>
      <c r="E29" s="9">
        <f>E30</f>
        <v>80.400000000000006</v>
      </c>
      <c r="F29" s="29">
        <v>0</v>
      </c>
      <c r="G29" s="13">
        <v>0</v>
      </c>
      <c r="H29" s="29">
        <v>0</v>
      </c>
      <c r="I29" s="13">
        <v>0</v>
      </c>
      <c r="J29" s="13">
        <v>0</v>
      </c>
      <c r="K29" s="22">
        <f>K30</f>
        <v>80.400000000000006</v>
      </c>
    </row>
    <row r="30" spans="1:11" ht="19.5" customHeight="1">
      <c r="A30" s="23">
        <v>23</v>
      </c>
      <c r="B30" s="12" t="s">
        <v>9</v>
      </c>
      <c r="C30" s="8"/>
      <c r="D30" s="20"/>
      <c r="E30" s="9">
        <f>F30+G30+H30+I30+J30+K30</f>
        <v>80.400000000000006</v>
      </c>
      <c r="F30" s="29">
        <v>0</v>
      </c>
      <c r="G30" s="13">
        <v>0</v>
      </c>
      <c r="H30" s="29">
        <v>0</v>
      </c>
      <c r="I30" s="13">
        <v>0</v>
      </c>
      <c r="J30" s="13">
        <v>0</v>
      </c>
      <c r="K30" s="22">
        <v>80.400000000000006</v>
      </c>
    </row>
    <row r="31" spans="1:11" ht="34.5" customHeight="1">
      <c r="A31" s="23">
        <v>24</v>
      </c>
      <c r="B31" s="47" t="s">
        <v>37</v>
      </c>
      <c r="C31" s="48"/>
      <c r="D31" s="48"/>
      <c r="E31" s="48"/>
      <c r="F31" s="48"/>
      <c r="G31" s="48"/>
      <c r="H31" s="48"/>
      <c r="I31" s="48"/>
      <c r="J31" s="48"/>
      <c r="K31" s="49"/>
    </row>
    <row r="32" spans="1:11" ht="22.7" customHeight="1">
      <c r="A32" s="23">
        <v>25</v>
      </c>
      <c r="B32" s="11" t="s">
        <v>19</v>
      </c>
      <c r="C32" s="26"/>
      <c r="D32" s="23" t="s">
        <v>20</v>
      </c>
      <c r="E32" s="9">
        <f>SUM(F32:K32)</f>
        <v>384.4</v>
      </c>
      <c r="F32" s="28">
        <f>F33+F34</f>
        <v>25</v>
      </c>
      <c r="G32" s="9">
        <f t="shared" ref="G32:K32" si="8">G33+G34</f>
        <v>63.1</v>
      </c>
      <c r="H32" s="28">
        <f t="shared" si="8"/>
        <v>24.6</v>
      </c>
      <c r="I32" s="16">
        <f t="shared" si="8"/>
        <v>0</v>
      </c>
      <c r="J32" s="16">
        <f t="shared" si="8"/>
        <v>0</v>
      </c>
      <c r="K32" s="9">
        <f t="shared" si="8"/>
        <v>271.7</v>
      </c>
    </row>
    <row r="33" spans="1:12" ht="20.25" customHeight="1">
      <c r="A33" s="23">
        <v>26</v>
      </c>
      <c r="B33" s="12" t="s">
        <v>8</v>
      </c>
      <c r="C33" s="26"/>
      <c r="D33" s="23"/>
      <c r="E33" s="9">
        <f t="shared" ref="E33:E34" si="9">SUM(F33:K33)</f>
        <v>261.8</v>
      </c>
      <c r="F33" s="32">
        <f t="shared" ref="F33:K33" si="10">F41+F38</f>
        <v>0</v>
      </c>
      <c r="G33" s="16">
        <f t="shared" si="10"/>
        <v>0</v>
      </c>
      <c r="H33" s="29">
        <f t="shared" si="10"/>
        <v>23.6</v>
      </c>
      <c r="I33" s="16">
        <f t="shared" si="10"/>
        <v>0</v>
      </c>
      <c r="J33" s="16">
        <f t="shared" si="10"/>
        <v>0</v>
      </c>
      <c r="K33" s="22">
        <f t="shared" si="10"/>
        <v>238.2</v>
      </c>
    </row>
    <row r="34" spans="1:12" ht="19.5" customHeight="1">
      <c r="A34" s="23">
        <v>27</v>
      </c>
      <c r="B34" s="12" t="s">
        <v>9</v>
      </c>
      <c r="C34" s="26"/>
      <c r="D34" s="23"/>
      <c r="E34" s="9">
        <f t="shared" si="9"/>
        <v>122.6</v>
      </c>
      <c r="F34" s="29">
        <f>F42+F44+F39+F46+F36</f>
        <v>25</v>
      </c>
      <c r="G34" s="22">
        <f t="shared" ref="G34:J34" si="11">G42+G44+G39+G46+G36</f>
        <v>63.1</v>
      </c>
      <c r="H34" s="29">
        <f t="shared" si="11"/>
        <v>1</v>
      </c>
      <c r="I34" s="13">
        <f t="shared" si="11"/>
        <v>0</v>
      </c>
      <c r="J34" s="13">
        <f t="shared" si="11"/>
        <v>0</v>
      </c>
      <c r="K34" s="22">
        <f>K42+K44+K39+K46+K36</f>
        <v>33.5</v>
      </c>
    </row>
    <row r="35" spans="1:12" ht="34.5" customHeight="1">
      <c r="A35" s="23">
        <v>28</v>
      </c>
      <c r="B35" s="14" t="s">
        <v>29</v>
      </c>
      <c r="C35" s="17"/>
      <c r="D35" s="22" t="s">
        <v>21</v>
      </c>
      <c r="E35" s="9">
        <f>F35+G35+H35+I35+J35+K35</f>
        <v>88.1</v>
      </c>
      <c r="F35" s="29">
        <f>F36</f>
        <v>25</v>
      </c>
      <c r="G35" s="22">
        <f>G36</f>
        <v>63.1</v>
      </c>
      <c r="H35" s="29">
        <v>0</v>
      </c>
      <c r="I35" s="13">
        <v>0</v>
      </c>
      <c r="J35" s="13">
        <v>0</v>
      </c>
      <c r="K35" s="13">
        <v>0</v>
      </c>
    </row>
    <row r="36" spans="1:12">
      <c r="A36" s="23">
        <v>29</v>
      </c>
      <c r="B36" s="14" t="s">
        <v>9</v>
      </c>
      <c r="C36" s="6"/>
      <c r="D36" s="22"/>
      <c r="E36" s="9">
        <f>F36+G36+H36+I36+J36+K36</f>
        <v>88.1</v>
      </c>
      <c r="F36" s="29">
        <v>25</v>
      </c>
      <c r="G36" s="22">
        <v>63.1</v>
      </c>
      <c r="H36" s="29">
        <v>0</v>
      </c>
      <c r="I36" s="13">
        <v>0</v>
      </c>
      <c r="J36" s="13">
        <v>0</v>
      </c>
      <c r="K36" s="13">
        <v>0</v>
      </c>
    </row>
    <row r="37" spans="1:12" ht="49.7" customHeight="1">
      <c r="A37" s="23">
        <v>30</v>
      </c>
      <c r="B37" s="14" t="s">
        <v>32</v>
      </c>
      <c r="C37" s="17"/>
      <c r="D37" s="22" t="s">
        <v>4</v>
      </c>
      <c r="E37" s="9">
        <f>F37+G37+H37+I37+J37+K37</f>
        <v>24.6</v>
      </c>
      <c r="F37" s="29">
        <v>0</v>
      </c>
      <c r="G37" s="13">
        <v>0</v>
      </c>
      <c r="H37" s="29">
        <f>H38+H39</f>
        <v>24.6</v>
      </c>
      <c r="I37" s="13">
        <v>0</v>
      </c>
      <c r="J37" s="13">
        <v>0</v>
      </c>
      <c r="K37" s="13">
        <v>0</v>
      </c>
    </row>
    <row r="38" spans="1:12">
      <c r="A38" s="23">
        <v>31</v>
      </c>
      <c r="B38" s="14" t="s">
        <v>8</v>
      </c>
      <c r="C38" s="17"/>
      <c r="D38" s="22"/>
      <c r="E38" s="9">
        <f>F38+G38+H38+I38+J38+K38</f>
        <v>23.6</v>
      </c>
      <c r="F38" s="29">
        <v>0</v>
      </c>
      <c r="G38" s="13">
        <v>0</v>
      </c>
      <c r="H38" s="29">
        <v>23.6</v>
      </c>
      <c r="I38" s="13">
        <v>0</v>
      </c>
      <c r="J38" s="13">
        <v>0</v>
      </c>
      <c r="K38" s="13">
        <v>0</v>
      </c>
    </row>
    <row r="39" spans="1:12">
      <c r="A39" s="23">
        <v>32</v>
      </c>
      <c r="B39" s="14" t="s">
        <v>9</v>
      </c>
      <c r="C39" s="17"/>
      <c r="D39" s="22"/>
      <c r="E39" s="9">
        <f>F39+G39+H39+I39+J39+K39</f>
        <v>1</v>
      </c>
      <c r="F39" s="29">
        <v>0</v>
      </c>
      <c r="G39" s="13">
        <v>0</v>
      </c>
      <c r="H39" s="29">
        <v>1</v>
      </c>
      <c r="I39" s="13">
        <v>0</v>
      </c>
      <c r="J39" s="13">
        <v>0</v>
      </c>
      <c r="K39" s="13">
        <v>0</v>
      </c>
    </row>
    <row r="40" spans="1:12" ht="51" customHeight="1">
      <c r="A40" s="23">
        <v>33</v>
      </c>
      <c r="B40" s="12" t="s">
        <v>41</v>
      </c>
      <c r="C40" s="8"/>
      <c r="D40" s="22" t="s">
        <v>15</v>
      </c>
      <c r="E40" s="9">
        <f t="shared" ref="E40:E46" si="12">F40+G40+H40+I40+J40+K40</f>
        <v>256.7</v>
      </c>
      <c r="F40" s="29">
        <v>0</v>
      </c>
      <c r="G40" s="13">
        <v>0</v>
      </c>
      <c r="H40" s="29">
        <v>0</v>
      </c>
      <c r="I40" s="13">
        <v>0</v>
      </c>
      <c r="J40" s="13">
        <v>0</v>
      </c>
      <c r="K40" s="22">
        <f>K41+K42</f>
        <v>256.7</v>
      </c>
    </row>
    <row r="41" spans="1:12" ht="19.5" customHeight="1">
      <c r="A41" s="23">
        <v>34</v>
      </c>
      <c r="B41" s="14" t="s">
        <v>8</v>
      </c>
      <c r="C41" s="8"/>
      <c r="D41" s="22"/>
      <c r="E41" s="9">
        <f t="shared" si="12"/>
        <v>238.2</v>
      </c>
      <c r="F41" s="29">
        <v>0</v>
      </c>
      <c r="G41" s="13">
        <v>0</v>
      </c>
      <c r="H41" s="29">
        <v>0</v>
      </c>
      <c r="I41" s="13">
        <v>0</v>
      </c>
      <c r="J41" s="13">
        <v>0</v>
      </c>
      <c r="K41" s="22">
        <v>238.2</v>
      </c>
    </row>
    <row r="42" spans="1:12">
      <c r="A42" s="23">
        <v>35</v>
      </c>
      <c r="B42" s="14" t="s">
        <v>9</v>
      </c>
      <c r="C42" s="8"/>
      <c r="D42" s="22"/>
      <c r="E42" s="9">
        <f t="shared" si="12"/>
        <v>18.5</v>
      </c>
      <c r="F42" s="29">
        <v>0</v>
      </c>
      <c r="G42" s="13">
        <v>0</v>
      </c>
      <c r="H42" s="29">
        <v>0</v>
      </c>
      <c r="I42" s="13">
        <v>0</v>
      </c>
      <c r="J42" s="13">
        <v>0</v>
      </c>
      <c r="K42" s="22">
        <v>18.5</v>
      </c>
    </row>
    <row r="43" spans="1:12" ht="34.5" customHeight="1">
      <c r="A43" s="23">
        <v>36</v>
      </c>
      <c r="B43" s="14" t="s">
        <v>12</v>
      </c>
      <c r="C43" s="17"/>
      <c r="D43" s="24">
        <v>2025</v>
      </c>
      <c r="E43" s="9">
        <f t="shared" si="12"/>
        <v>11</v>
      </c>
      <c r="F43" s="29">
        <v>0</v>
      </c>
      <c r="G43" s="13">
        <v>0</v>
      </c>
      <c r="H43" s="29">
        <v>0</v>
      </c>
      <c r="I43" s="13">
        <v>0</v>
      </c>
      <c r="J43" s="13">
        <v>0</v>
      </c>
      <c r="K43" s="22">
        <f>K44</f>
        <v>11</v>
      </c>
    </row>
    <row r="44" spans="1:12">
      <c r="A44" s="23">
        <v>37</v>
      </c>
      <c r="B44" s="14" t="s">
        <v>9</v>
      </c>
      <c r="C44" s="17"/>
      <c r="D44" s="24"/>
      <c r="E44" s="9">
        <f t="shared" si="12"/>
        <v>11</v>
      </c>
      <c r="F44" s="29">
        <v>0</v>
      </c>
      <c r="G44" s="13">
        <v>0</v>
      </c>
      <c r="H44" s="29">
        <v>0</v>
      </c>
      <c r="I44" s="13">
        <v>0</v>
      </c>
      <c r="J44" s="13">
        <v>0</v>
      </c>
      <c r="K44" s="22">
        <v>11</v>
      </c>
    </row>
    <row r="45" spans="1:12" ht="64.5" customHeight="1">
      <c r="A45" s="23">
        <v>38</v>
      </c>
      <c r="B45" s="14" t="s">
        <v>42</v>
      </c>
      <c r="C45" s="17"/>
      <c r="D45" s="24">
        <v>2025</v>
      </c>
      <c r="E45" s="9">
        <f t="shared" si="12"/>
        <v>4</v>
      </c>
      <c r="F45" s="29">
        <v>0</v>
      </c>
      <c r="G45" s="13">
        <v>0</v>
      </c>
      <c r="H45" s="29">
        <v>0</v>
      </c>
      <c r="I45" s="13">
        <v>0</v>
      </c>
      <c r="J45" s="13">
        <v>0</v>
      </c>
      <c r="K45" s="22">
        <f>K46</f>
        <v>4</v>
      </c>
    </row>
    <row r="46" spans="1:12">
      <c r="A46" s="23">
        <v>39</v>
      </c>
      <c r="B46" s="14" t="s">
        <v>9</v>
      </c>
      <c r="C46" s="17"/>
      <c r="D46" s="24"/>
      <c r="E46" s="9">
        <f t="shared" si="12"/>
        <v>4</v>
      </c>
      <c r="F46" s="29">
        <v>0</v>
      </c>
      <c r="G46" s="13">
        <v>0</v>
      </c>
      <c r="H46" s="29">
        <v>0</v>
      </c>
      <c r="I46" s="13">
        <v>0</v>
      </c>
      <c r="J46" s="13">
        <v>0</v>
      </c>
      <c r="K46" s="22">
        <v>4</v>
      </c>
    </row>
    <row r="47" spans="1:12" ht="47.25" customHeight="1">
      <c r="A47" s="23">
        <v>40</v>
      </c>
      <c r="B47" s="39" t="s">
        <v>38</v>
      </c>
      <c r="C47" s="40"/>
      <c r="D47" s="40"/>
      <c r="E47" s="40"/>
      <c r="F47" s="40"/>
      <c r="G47" s="40"/>
      <c r="H47" s="40"/>
      <c r="I47" s="40"/>
      <c r="J47" s="40"/>
      <c r="K47" s="41"/>
    </row>
    <row r="48" spans="1:12" ht="31.5">
      <c r="A48" s="23">
        <v>41</v>
      </c>
      <c r="B48" s="11" t="s">
        <v>22</v>
      </c>
      <c r="C48" s="21"/>
      <c r="D48" s="25" t="s">
        <v>20</v>
      </c>
      <c r="E48" s="9">
        <f>E49+E50</f>
        <v>742.4</v>
      </c>
      <c r="F48" s="29">
        <f t="shared" ref="F48:K48" si="13">F49+F50</f>
        <v>28</v>
      </c>
      <c r="G48" s="22">
        <f t="shared" si="13"/>
        <v>60</v>
      </c>
      <c r="H48" s="29">
        <f t="shared" si="13"/>
        <v>100.69999999999999</v>
      </c>
      <c r="I48" s="22">
        <f t="shared" si="13"/>
        <v>100.5</v>
      </c>
      <c r="J48" s="22">
        <f t="shared" si="13"/>
        <v>74</v>
      </c>
      <c r="K48" s="22">
        <f t="shared" si="13"/>
        <v>379.2</v>
      </c>
      <c r="L48" s="4"/>
    </row>
    <row r="49" spans="1:11">
      <c r="A49" s="23">
        <v>42</v>
      </c>
      <c r="B49" s="12" t="s">
        <v>8</v>
      </c>
      <c r="C49" s="21"/>
      <c r="D49" s="25"/>
      <c r="E49" s="9">
        <f>F49+G49+H49+I49+J49+K49</f>
        <v>374.5</v>
      </c>
      <c r="F49" s="29">
        <f>F52+F57+F60+F63+F65</f>
        <v>2.9</v>
      </c>
      <c r="G49" s="22">
        <f t="shared" ref="G49:K49" si="14">G52+G57+G60+G63+G65</f>
        <v>47.6</v>
      </c>
      <c r="H49" s="29">
        <f>H52+H57+H60+H63+H65</f>
        <v>40</v>
      </c>
      <c r="I49" s="22">
        <f t="shared" si="14"/>
        <v>0</v>
      </c>
      <c r="J49" s="22">
        <f t="shared" si="14"/>
        <v>74</v>
      </c>
      <c r="K49" s="22">
        <f t="shared" si="14"/>
        <v>210</v>
      </c>
    </row>
    <row r="50" spans="1:11">
      <c r="A50" s="23">
        <v>43</v>
      </c>
      <c r="B50" s="12" t="s">
        <v>9</v>
      </c>
      <c r="C50" s="21"/>
      <c r="D50" s="25"/>
      <c r="E50" s="9">
        <f>F50+G50+H50+I50+J50+K50</f>
        <v>367.9</v>
      </c>
      <c r="F50" s="29">
        <f>F53+F55+F58+F61+F66+F68+F70+F72</f>
        <v>25.1</v>
      </c>
      <c r="G50" s="22">
        <f t="shared" ref="G50:K50" si="15">G53+G55+G58+G61+G66+G68+G70+G72</f>
        <v>12.4</v>
      </c>
      <c r="H50" s="29">
        <f t="shared" si="15"/>
        <v>60.699999999999996</v>
      </c>
      <c r="I50" s="22">
        <f t="shared" si="15"/>
        <v>100.5</v>
      </c>
      <c r="J50" s="22">
        <f t="shared" si="15"/>
        <v>0</v>
      </c>
      <c r="K50" s="22">
        <f t="shared" si="15"/>
        <v>169.2</v>
      </c>
    </row>
    <row r="51" spans="1:11" ht="33.75" customHeight="1">
      <c r="A51" s="23">
        <v>44</v>
      </c>
      <c r="B51" s="14" t="s">
        <v>43</v>
      </c>
      <c r="C51" s="6"/>
      <c r="D51" s="22" t="s">
        <v>23</v>
      </c>
      <c r="E51" s="9">
        <f>E52+E53</f>
        <v>50.1</v>
      </c>
      <c r="F51" s="29">
        <v>0</v>
      </c>
      <c r="G51" s="22">
        <f>G52+G53</f>
        <v>43.5</v>
      </c>
      <c r="H51" s="29">
        <f>H52+H53</f>
        <v>6.6</v>
      </c>
      <c r="I51" s="13">
        <v>0</v>
      </c>
      <c r="J51" s="13">
        <v>0</v>
      </c>
      <c r="K51" s="13">
        <v>0</v>
      </c>
    </row>
    <row r="52" spans="1:11" ht="18.75" customHeight="1">
      <c r="A52" s="23">
        <v>45</v>
      </c>
      <c r="B52" s="14" t="s">
        <v>8</v>
      </c>
      <c r="C52" s="6"/>
      <c r="D52" s="22"/>
      <c r="E52" s="9">
        <f>F52+G52+H52+I52+J52+K51:K52</f>
        <v>31.1</v>
      </c>
      <c r="F52" s="29">
        <v>0</v>
      </c>
      <c r="G52" s="22">
        <v>31.1</v>
      </c>
      <c r="H52" s="29">
        <v>0</v>
      </c>
      <c r="I52" s="13">
        <v>0</v>
      </c>
      <c r="J52" s="13">
        <v>0</v>
      </c>
      <c r="K52" s="13">
        <v>0</v>
      </c>
    </row>
    <row r="53" spans="1:11">
      <c r="A53" s="23">
        <v>46</v>
      </c>
      <c r="B53" s="14" t="s">
        <v>9</v>
      </c>
      <c r="C53" s="6"/>
      <c r="D53" s="22"/>
      <c r="E53" s="9">
        <f>F53+G53+H53+I53+J53+K52:K53</f>
        <v>19</v>
      </c>
      <c r="F53" s="29">
        <v>0</v>
      </c>
      <c r="G53" s="22">
        <v>12.4</v>
      </c>
      <c r="H53" s="29">
        <v>6.6</v>
      </c>
      <c r="I53" s="13">
        <v>0</v>
      </c>
      <c r="J53" s="13">
        <v>0</v>
      </c>
      <c r="K53" s="13">
        <v>0</v>
      </c>
    </row>
    <row r="54" spans="1:11" ht="49.7" customHeight="1">
      <c r="A54" s="23">
        <v>47</v>
      </c>
      <c r="B54" s="14" t="s">
        <v>44</v>
      </c>
      <c r="C54" s="6"/>
      <c r="D54" s="20">
        <v>2017</v>
      </c>
      <c r="E54" s="9">
        <f t="shared" ref="E54:E72" si="16">F54+G54+H54+I54+J54+K53:K54</f>
        <v>25.1</v>
      </c>
      <c r="F54" s="29">
        <f>F55</f>
        <v>25.1</v>
      </c>
      <c r="G54" s="13">
        <v>0</v>
      </c>
      <c r="H54" s="29">
        <v>0</v>
      </c>
      <c r="I54" s="13">
        <v>0</v>
      </c>
      <c r="J54" s="13">
        <v>0</v>
      </c>
      <c r="K54" s="13">
        <v>0</v>
      </c>
    </row>
    <row r="55" spans="1:11">
      <c r="A55" s="23">
        <v>48</v>
      </c>
      <c r="B55" s="14" t="s">
        <v>9</v>
      </c>
      <c r="C55" s="6"/>
      <c r="D55" s="20"/>
      <c r="E55" s="9">
        <f t="shared" si="16"/>
        <v>25.1</v>
      </c>
      <c r="F55" s="29">
        <v>25.1</v>
      </c>
      <c r="G55" s="13">
        <v>0</v>
      </c>
      <c r="H55" s="29">
        <v>0</v>
      </c>
      <c r="I55" s="13">
        <v>0</v>
      </c>
      <c r="J55" s="13">
        <v>0</v>
      </c>
      <c r="K55" s="13">
        <v>0</v>
      </c>
    </row>
    <row r="56" spans="1:11" ht="34.5" customHeight="1">
      <c r="A56" s="23">
        <v>49</v>
      </c>
      <c r="B56" s="14" t="s">
        <v>45</v>
      </c>
      <c r="C56" s="6"/>
      <c r="D56" s="22" t="s">
        <v>16</v>
      </c>
      <c r="E56" s="9">
        <f>SUM(F56:K56)</f>
        <v>165.7</v>
      </c>
      <c r="F56" s="29">
        <f>F58+F57</f>
        <v>2.9</v>
      </c>
      <c r="G56" s="13">
        <v>0</v>
      </c>
      <c r="H56" s="29">
        <f t="shared" ref="H56:I56" si="17">H58+H57</f>
        <v>87.3</v>
      </c>
      <c r="I56" s="22">
        <f t="shared" si="17"/>
        <v>75.5</v>
      </c>
      <c r="J56" s="13">
        <v>0</v>
      </c>
      <c r="K56" s="13">
        <v>0</v>
      </c>
    </row>
    <row r="57" spans="1:11" ht="18.75" customHeight="1">
      <c r="A57" s="23">
        <v>50</v>
      </c>
      <c r="B57" s="14" t="s">
        <v>8</v>
      </c>
      <c r="C57" s="6"/>
      <c r="D57" s="22"/>
      <c r="E57" s="9">
        <f t="shared" ref="E57:E63" si="18">F57+G57+H57+I57+J57+K56:K57</f>
        <v>42.9</v>
      </c>
      <c r="F57" s="29">
        <v>2.9</v>
      </c>
      <c r="G57" s="13">
        <v>0</v>
      </c>
      <c r="H57" s="29">
        <v>40</v>
      </c>
      <c r="I57" s="13">
        <v>0</v>
      </c>
      <c r="J57" s="13">
        <v>0</v>
      </c>
      <c r="K57" s="13">
        <v>0</v>
      </c>
    </row>
    <row r="58" spans="1:11">
      <c r="A58" s="23">
        <v>51</v>
      </c>
      <c r="B58" s="14" t="s">
        <v>9</v>
      </c>
      <c r="C58" s="6"/>
      <c r="D58" s="22"/>
      <c r="E58" s="9">
        <f t="shared" si="18"/>
        <v>122.8</v>
      </c>
      <c r="F58" s="29">
        <v>0</v>
      </c>
      <c r="G58" s="13">
        <v>0</v>
      </c>
      <c r="H58" s="29">
        <v>47.3</v>
      </c>
      <c r="I58" s="18">
        <v>75.5</v>
      </c>
      <c r="J58" s="13">
        <v>0</v>
      </c>
      <c r="K58" s="13">
        <v>0</v>
      </c>
    </row>
    <row r="59" spans="1:11" ht="31.5">
      <c r="A59" s="23">
        <v>52</v>
      </c>
      <c r="B59" s="14" t="s">
        <v>33</v>
      </c>
      <c r="C59" s="6"/>
      <c r="D59" s="22" t="s">
        <v>23</v>
      </c>
      <c r="E59" s="9">
        <f t="shared" si="18"/>
        <v>16.8</v>
      </c>
      <c r="F59" s="29">
        <f>F60+F61</f>
        <v>0</v>
      </c>
      <c r="G59" s="22">
        <f t="shared" ref="G59:K59" si="19">G60+G61</f>
        <v>10</v>
      </c>
      <c r="H59" s="29">
        <f t="shared" si="19"/>
        <v>6.8</v>
      </c>
      <c r="I59" s="13">
        <f t="shared" si="19"/>
        <v>0</v>
      </c>
      <c r="J59" s="13">
        <f t="shared" si="19"/>
        <v>0</v>
      </c>
      <c r="K59" s="13">
        <f t="shared" si="19"/>
        <v>0</v>
      </c>
    </row>
    <row r="60" spans="1:11">
      <c r="A60" s="23">
        <v>53</v>
      </c>
      <c r="B60" s="14" t="s">
        <v>8</v>
      </c>
      <c r="C60" s="6"/>
      <c r="D60" s="22"/>
      <c r="E60" s="9">
        <f t="shared" si="18"/>
        <v>10</v>
      </c>
      <c r="F60" s="29">
        <v>0</v>
      </c>
      <c r="G60" s="22">
        <v>10</v>
      </c>
      <c r="H60" s="29">
        <v>0</v>
      </c>
      <c r="I60" s="13">
        <v>0</v>
      </c>
      <c r="J60" s="13">
        <v>0</v>
      </c>
      <c r="K60" s="13">
        <v>0</v>
      </c>
    </row>
    <row r="61" spans="1:11">
      <c r="A61" s="23">
        <v>54</v>
      </c>
      <c r="B61" s="14" t="s">
        <v>9</v>
      </c>
      <c r="C61" s="6"/>
      <c r="D61" s="22"/>
      <c r="E61" s="9">
        <f t="shared" si="18"/>
        <v>6.8</v>
      </c>
      <c r="F61" s="29">
        <v>0</v>
      </c>
      <c r="G61" s="13">
        <v>0</v>
      </c>
      <c r="H61" s="29">
        <v>6.8</v>
      </c>
      <c r="I61" s="13">
        <v>0</v>
      </c>
      <c r="J61" s="13">
        <v>0</v>
      </c>
      <c r="K61" s="13">
        <v>0</v>
      </c>
    </row>
    <row r="62" spans="1:11" ht="33.75" customHeight="1">
      <c r="A62" s="23">
        <v>55</v>
      </c>
      <c r="B62" s="14" t="s">
        <v>48</v>
      </c>
      <c r="C62" s="6"/>
      <c r="D62" s="20">
        <v>2018</v>
      </c>
      <c r="E62" s="9">
        <f t="shared" si="18"/>
        <v>6.5</v>
      </c>
      <c r="F62" s="29">
        <f t="shared" ref="F62:F63" si="20">F63</f>
        <v>0</v>
      </c>
      <c r="G62" s="22">
        <f>G63</f>
        <v>6.5</v>
      </c>
      <c r="H62" s="29">
        <v>0</v>
      </c>
      <c r="I62" s="13">
        <v>0</v>
      </c>
      <c r="J62" s="13">
        <v>0</v>
      </c>
      <c r="K62" s="13">
        <v>0</v>
      </c>
    </row>
    <row r="63" spans="1:11">
      <c r="A63" s="23">
        <v>56</v>
      </c>
      <c r="B63" s="14" t="s">
        <v>8</v>
      </c>
      <c r="C63" s="6"/>
      <c r="D63" s="20"/>
      <c r="E63" s="9">
        <f t="shared" si="18"/>
        <v>6.5</v>
      </c>
      <c r="F63" s="29">
        <f t="shared" si="20"/>
        <v>0</v>
      </c>
      <c r="G63" s="22">
        <v>6.5</v>
      </c>
      <c r="H63" s="29">
        <v>0</v>
      </c>
      <c r="I63" s="13">
        <v>0</v>
      </c>
      <c r="J63" s="13">
        <v>0</v>
      </c>
      <c r="K63" s="13">
        <v>0</v>
      </c>
    </row>
    <row r="64" spans="1:11" ht="22.7" customHeight="1">
      <c r="A64" s="23">
        <v>57</v>
      </c>
      <c r="B64" s="14" t="s">
        <v>13</v>
      </c>
      <c r="C64" s="6"/>
      <c r="D64" s="20" t="s">
        <v>28</v>
      </c>
      <c r="E64" s="9">
        <f>F64+G64+H64+I64+J64+K61:K64</f>
        <v>309</v>
      </c>
      <c r="F64" s="29">
        <f t="shared" ref="F64:H64" si="21">F66</f>
        <v>0</v>
      </c>
      <c r="G64" s="13">
        <f t="shared" si="21"/>
        <v>0</v>
      </c>
      <c r="H64" s="29">
        <f t="shared" si="21"/>
        <v>0</v>
      </c>
      <c r="I64" s="22">
        <f>I66+I65</f>
        <v>25</v>
      </c>
      <c r="J64" s="22">
        <f t="shared" ref="J64:K64" si="22">J66+J65</f>
        <v>74</v>
      </c>
      <c r="K64" s="22">
        <f t="shared" si="22"/>
        <v>210</v>
      </c>
    </row>
    <row r="65" spans="1:11">
      <c r="A65" s="23">
        <v>58</v>
      </c>
      <c r="B65" s="14" t="s">
        <v>8</v>
      </c>
      <c r="C65" s="6"/>
      <c r="D65" s="20"/>
      <c r="E65" s="9">
        <f>F65+G65+H65+I65+J65+K62:K65</f>
        <v>284</v>
      </c>
      <c r="F65" s="29">
        <v>0</v>
      </c>
      <c r="G65" s="13">
        <v>0</v>
      </c>
      <c r="H65" s="29">
        <v>0</v>
      </c>
      <c r="I65" s="13">
        <v>0</v>
      </c>
      <c r="J65" s="22">
        <v>74</v>
      </c>
      <c r="K65" s="22">
        <v>210</v>
      </c>
    </row>
    <row r="66" spans="1:11">
      <c r="A66" s="23">
        <v>59</v>
      </c>
      <c r="B66" s="14" t="s">
        <v>9</v>
      </c>
      <c r="C66" s="6"/>
      <c r="D66" s="20"/>
      <c r="E66" s="9">
        <f>F66+G66+H66+I66+J66+K64:K66</f>
        <v>25</v>
      </c>
      <c r="F66" s="29">
        <v>0</v>
      </c>
      <c r="G66" s="13">
        <v>0</v>
      </c>
      <c r="H66" s="29">
        <v>0</v>
      </c>
      <c r="I66" s="18">
        <v>25</v>
      </c>
      <c r="J66" s="13">
        <v>0</v>
      </c>
      <c r="K66" s="13">
        <v>0</v>
      </c>
    </row>
    <row r="67" spans="1:11" ht="36.75" customHeight="1">
      <c r="A67" s="23">
        <v>60</v>
      </c>
      <c r="B67" s="14" t="s">
        <v>46</v>
      </c>
      <c r="C67" s="6"/>
      <c r="D67" s="20" t="s">
        <v>47</v>
      </c>
      <c r="E67" s="9">
        <f t="shared" ref="E67:E68" si="23">F67+G67+H67+I67+J67+K65:K67</f>
        <v>32.200000000000003</v>
      </c>
      <c r="F67" s="29">
        <f>F68</f>
        <v>0</v>
      </c>
      <c r="G67" s="13">
        <f t="shared" ref="G67:J67" si="24">G68</f>
        <v>0</v>
      </c>
      <c r="H67" s="29">
        <f t="shared" si="24"/>
        <v>0</v>
      </c>
      <c r="I67" s="13">
        <f t="shared" si="24"/>
        <v>0</v>
      </c>
      <c r="J67" s="13">
        <f t="shared" si="24"/>
        <v>0</v>
      </c>
      <c r="K67" s="22">
        <f>K68</f>
        <v>32.200000000000003</v>
      </c>
    </row>
    <row r="68" spans="1:11">
      <c r="A68" s="23">
        <v>61</v>
      </c>
      <c r="B68" s="14" t="s">
        <v>9</v>
      </c>
      <c r="C68" s="6"/>
      <c r="D68" s="20"/>
      <c r="E68" s="9">
        <f t="shared" si="23"/>
        <v>32.200000000000003</v>
      </c>
      <c r="F68" s="29">
        <v>0</v>
      </c>
      <c r="G68" s="13">
        <v>0</v>
      </c>
      <c r="H68" s="29">
        <v>0</v>
      </c>
      <c r="I68" s="13">
        <v>0</v>
      </c>
      <c r="J68" s="13">
        <v>0</v>
      </c>
      <c r="K68" s="22">
        <v>32.200000000000003</v>
      </c>
    </row>
    <row r="69" spans="1:11" ht="34.5" customHeight="1">
      <c r="A69" s="23">
        <v>62</v>
      </c>
      <c r="B69" s="14" t="s">
        <v>49</v>
      </c>
      <c r="C69" s="6"/>
      <c r="D69" s="20">
        <v>2023</v>
      </c>
      <c r="E69" s="9">
        <f>F69+G69+H69+I69+J69+K66:K69</f>
        <v>17</v>
      </c>
      <c r="F69" s="29">
        <v>0</v>
      </c>
      <c r="G69" s="13">
        <v>0</v>
      </c>
      <c r="H69" s="29">
        <v>0</v>
      </c>
      <c r="I69" s="13">
        <v>0</v>
      </c>
      <c r="J69" s="13">
        <v>0</v>
      </c>
      <c r="K69" s="22">
        <f>K70</f>
        <v>17</v>
      </c>
    </row>
    <row r="70" spans="1:11">
      <c r="A70" s="23">
        <v>63</v>
      </c>
      <c r="B70" s="14" t="s">
        <v>9</v>
      </c>
      <c r="C70" s="6"/>
      <c r="D70" s="20"/>
      <c r="E70" s="9">
        <f t="shared" si="16"/>
        <v>17</v>
      </c>
      <c r="F70" s="29">
        <v>0</v>
      </c>
      <c r="G70" s="13">
        <v>0</v>
      </c>
      <c r="H70" s="29">
        <v>0</v>
      </c>
      <c r="I70" s="13">
        <v>0</v>
      </c>
      <c r="J70" s="13">
        <v>0</v>
      </c>
      <c r="K70" s="22">
        <v>17</v>
      </c>
    </row>
    <row r="71" spans="1:11" ht="33.75" customHeight="1">
      <c r="A71" s="23">
        <v>64</v>
      </c>
      <c r="B71" s="14" t="s">
        <v>34</v>
      </c>
      <c r="C71" s="6"/>
      <c r="D71" s="20" t="s">
        <v>4</v>
      </c>
      <c r="E71" s="9">
        <f t="shared" si="16"/>
        <v>120</v>
      </c>
      <c r="F71" s="29">
        <f>F72</f>
        <v>0</v>
      </c>
      <c r="G71" s="13">
        <f t="shared" ref="G71:K71" si="25">G72</f>
        <v>0</v>
      </c>
      <c r="H71" s="29">
        <f t="shared" si="25"/>
        <v>0</v>
      </c>
      <c r="I71" s="13">
        <f t="shared" si="25"/>
        <v>0</v>
      </c>
      <c r="J71" s="13">
        <f t="shared" si="25"/>
        <v>0</v>
      </c>
      <c r="K71" s="18">
        <f t="shared" si="25"/>
        <v>120</v>
      </c>
    </row>
    <row r="72" spans="1:11">
      <c r="A72" s="23">
        <v>65</v>
      </c>
      <c r="B72" s="14" t="s">
        <v>9</v>
      </c>
      <c r="C72" s="6"/>
      <c r="D72" s="20"/>
      <c r="E72" s="9">
        <f t="shared" si="16"/>
        <v>120</v>
      </c>
      <c r="F72" s="29">
        <v>0</v>
      </c>
      <c r="G72" s="13">
        <v>0</v>
      </c>
      <c r="H72" s="29">
        <v>0</v>
      </c>
      <c r="I72" s="13">
        <v>0</v>
      </c>
      <c r="J72" s="13">
        <v>0</v>
      </c>
      <c r="K72" s="18">
        <v>120</v>
      </c>
    </row>
    <row r="73" spans="1:11" ht="31.5" customHeight="1">
      <c r="A73" s="23">
        <v>66</v>
      </c>
      <c r="B73" s="39" t="s">
        <v>14</v>
      </c>
      <c r="C73" s="40"/>
      <c r="D73" s="40"/>
      <c r="E73" s="40"/>
      <c r="F73" s="40"/>
      <c r="G73" s="40"/>
      <c r="H73" s="40"/>
      <c r="I73" s="40"/>
      <c r="J73" s="40"/>
      <c r="K73" s="41"/>
    </row>
    <row r="74" spans="1:11" ht="47.25">
      <c r="A74" s="23">
        <v>67</v>
      </c>
      <c r="B74" s="14" t="s">
        <v>35</v>
      </c>
      <c r="C74" s="6"/>
      <c r="D74" s="20">
        <v>2017</v>
      </c>
      <c r="E74" s="9">
        <f>E75</f>
        <v>32</v>
      </c>
      <c r="F74" s="29">
        <v>0</v>
      </c>
      <c r="G74" s="13">
        <v>0</v>
      </c>
      <c r="H74" s="29">
        <f>H75</f>
        <v>32</v>
      </c>
      <c r="I74" s="13">
        <v>0</v>
      </c>
      <c r="J74" s="13">
        <v>0</v>
      </c>
      <c r="K74" s="13">
        <v>0</v>
      </c>
    </row>
    <row r="75" spans="1:11">
      <c r="A75" s="23">
        <v>68</v>
      </c>
      <c r="B75" s="14" t="s">
        <v>10</v>
      </c>
      <c r="C75" s="6"/>
      <c r="D75" s="20"/>
      <c r="E75" s="9">
        <f>F75+G75+H75+I75+J75+K75</f>
        <v>32</v>
      </c>
      <c r="F75" s="29">
        <v>0</v>
      </c>
      <c r="G75" s="13">
        <v>0</v>
      </c>
      <c r="H75" s="29">
        <v>32</v>
      </c>
      <c r="I75" s="13">
        <v>0</v>
      </c>
      <c r="J75" s="13">
        <v>0</v>
      </c>
      <c r="K75" s="13">
        <v>0</v>
      </c>
    </row>
    <row r="76" spans="1:11">
      <c r="A76" s="2"/>
      <c r="B76" s="3"/>
    </row>
    <row r="77" spans="1:11">
      <c r="B77" s="3"/>
    </row>
  </sheetData>
  <mergeCells count="10">
    <mergeCell ref="H1:K1"/>
    <mergeCell ref="H2:K2"/>
    <mergeCell ref="H3:K3"/>
    <mergeCell ref="B47:K47"/>
    <mergeCell ref="B73:K73"/>
    <mergeCell ref="A4:K4"/>
    <mergeCell ref="A5:K5"/>
    <mergeCell ref="E6:K6"/>
    <mergeCell ref="B12:K12"/>
    <mergeCell ref="B31:K31"/>
  </mergeCells>
  <printOptions gridLines="1"/>
  <pageMargins left="0.27559055118110237" right="0.27559055118110237" top="0.39370078740157483" bottom="0.39370078740157483" header="0.31496062992125984" footer="0.19685039370078741"/>
  <pageSetup paperSize="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'2019'!Заголовки_для_печати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fdc15</dc:creator>
  <cp:lastModifiedBy>duma08</cp:lastModifiedBy>
  <cp:lastPrinted>2020-05-29T05:42:04Z</cp:lastPrinted>
  <dcterms:created xsi:type="dcterms:W3CDTF">2017-08-30T03:10:34Z</dcterms:created>
  <dcterms:modified xsi:type="dcterms:W3CDTF">2020-06-03T07:28:58Z</dcterms:modified>
</cp:coreProperties>
</file>